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3" i="1"/>
  <c r="G22" i="1" s="1"/>
  <c r="G26" i="1"/>
  <c r="G25" i="1"/>
  <c r="G21" i="1"/>
  <c r="G18" i="1"/>
  <c r="G17" i="1"/>
  <c r="G13" i="1"/>
  <c r="G11" i="1"/>
  <c r="G10" i="1"/>
  <c r="G14" i="1"/>
  <c r="G15" i="1"/>
  <c r="G24" i="1" l="1"/>
  <c r="G19" i="1"/>
  <c r="G16" i="1"/>
  <c r="G12" i="1"/>
  <c r="G9" i="1"/>
  <c r="G4" i="1" l="1"/>
</calcChain>
</file>

<file path=xl/sharedStrings.xml><?xml version="1.0" encoding="utf-8"?>
<sst xmlns="http://schemas.openxmlformats.org/spreadsheetml/2006/main" count="40" uniqueCount="35">
  <si>
    <t>размещение учебно-методических материалов о методической разработке на сайте образовательной организации — места работы учителя, а также в открытом доступе в сети Интернет, в т.ч. на платформах предметных сетевых сообществ;</t>
  </si>
  <si>
    <t>апробация собственной методической разработки на практике и представление положительного заключения от профессионального сообщества.</t>
  </si>
  <si>
    <t>участие и наличие призеров и лауреатов в международных предметных олимпиадах школьников, вузовских олимпиадах согласно приказам</t>
  </si>
  <si>
    <t>подтверждение высоких учебных результатов обучающихся с указанием среднего балла в ходе проведения мероприятий по контролю качества образования на основе независимых диагностических обследований: BПP. НИКО, РИКО, ГИА (ОГЭ и ЕГЭ);</t>
  </si>
  <si>
    <t>наличие призеров регионального и федерального этапов Всероссийской олимпиады школьников;</t>
  </si>
  <si>
    <t>достижения (призовые места) обучающихся в конкурсных мероприятиях и проектах по предмету (в том числе международных;</t>
  </si>
  <si>
    <t>наличие обучающихся, представивших свою деятельность по учебному предмету в тематических журналах, газетах, сборниках и других видах публикаций</t>
  </si>
  <si>
    <t>участие педагога в деятельности общественно-профессиональных сообществ и общественных организаций</t>
  </si>
  <si>
    <t>разработка и реализация индивидуальных программ развития  различных категорий обучающихся с учетом личностных особенностей, включая рекомендации психолога, социального педагога, медицинских работников и других специалистов;</t>
  </si>
  <si>
    <t>использование дистанционных образовательных технологий или электронного обучения для повышения качества образовательного процесса и его результативности</t>
  </si>
  <si>
    <t>деятельность педагога в профессиональном экспертном сообществе, подтвержденная документально</t>
  </si>
  <si>
    <t>Методическая работа</t>
  </si>
  <si>
    <t>Учебные достижения</t>
  </si>
  <si>
    <t>Внеурочная деятельность</t>
  </si>
  <si>
    <t>Адресная работа с детьми</t>
  </si>
  <si>
    <t>Использование новейших образовательных в том числе дистанционных образовательных технологий</t>
  </si>
  <si>
    <t>Профессиональное развитие</t>
  </si>
  <si>
    <t>методическая разработка</t>
  </si>
  <si>
    <t>заключение об апробации</t>
  </si>
  <si>
    <t>объективные данные о достижениях обучающихся в форме отчета: BПP. НИКО, РИКО, ГИА (ОГЭ и ЕГЭ)</t>
  </si>
  <si>
    <t>дипломы (сертификаты, грамоты) обучающихся за последние 3 года</t>
  </si>
  <si>
    <t>дипломы (сертификаты, грамоты)  за последние 3 года</t>
  </si>
  <si>
    <t>самостоятельная разработка программы для одной из категорий (если отмечено документально, то достаточно диплома/сертификата)</t>
  </si>
  <si>
    <t>ссылка на свой образовательный ресурс</t>
  </si>
  <si>
    <t xml:space="preserve"> совершенствование профессионального мастерства педагога посредством участия в научных конференциях, семинарах, тренингах, в деятельности педагогических клубов, ассоциаций, сетевых сообществ педагогов, регионального методического актива;</t>
  </si>
  <si>
    <t>Критерии</t>
  </si>
  <si>
    <t>Требование</t>
  </si>
  <si>
    <r>
      <t xml:space="preserve">Фактическое количество методических разаработок, заключений, дипломов, сертификатов, грамот, ссылок </t>
    </r>
    <r>
      <rPr>
        <b/>
        <sz val="11"/>
        <color rgb="FFFF0000"/>
        <rFont val="Calibri"/>
        <family val="2"/>
        <charset val="204"/>
        <scheme val="minor"/>
      </rPr>
      <t>(заполняет конкурсант)</t>
    </r>
  </si>
  <si>
    <t>Оценка</t>
  </si>
  <si>
    <t>ЭЛЕКТРОННОЕ ПОРТФОЛИО УЧАСТНИКА КОНКУРСА</t>
  </si>
  <si>
    <t>ФИО</t>
  </si>
  <si>
    <t>Место работы</t>
  </si>
  <si>
    <t>Ссылки на файл или папку в облаке (заполняет конкурсант)</t>
  </si>
  <si>
    <t>общий балл</t>
  </si>
  <si>
    <t>Нормативный показатель количества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</si>
</sst>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justify" vertical="center"/>
      <protection locked="0"/>
    </xf>
    <xf numFmtId="49" fontId="4" fillId="0" borderId="1" xfId="0" applyNumberFormat="1" applyFont="1" applyBorder="1" applyAlignment="1" applyProtection="1">
      <alignment horizontal="justify" vertic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1" fillId="0" borderId="1" xfId="0" applyFont="1" applyBorder="1" applyAlignment="1" applyProtection="1">
      <alignment horizontal="justify"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justify" vertical="center"/>
    </xf>
    <xf numFmtId="0" fontId="4" fillId="0" borderId="1" xfId="0" applyFon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26"/>
  <sheetViews>
    <sheetView tabSelected="1" topLeftCell="A9" workbookViewId="0">
      <selection activeCell="E26" sqref="E26"/>
    </sheetView>
  </sheetViews>
  <sheetFormatPr defaultRowHeight="14.4" x14ac:dyDescent="0.3"/>
  <cols>
    <col min="1" max="1" width="8.88671875" style="1"/>
    <col min="2" max="2" width="77.77734375" style="1" customWidth="1"/>
    <col min="3" max="3" width="37.88671875" style="1" customWidth="1"/>
    <col min="4" max="4" width="18.109375" style="1" customWidth="1"/>
    <col min="5" max="5" width="16.44140625" style="2" customWidth="1"/>
    <col min="6" max="6" width="14.33203125" style="19" customWidth="1"/>
    <col min="7" max="7" width="8.88671875" style="19"/>
    <col min="8" max="8" width="8.88671875" style="1"/>
    <col min="9" max="38" width="8.88671875" style="3"/>
    <col min="39" max="16384" width="8.88671875" style="1"/>
  </cols>
  <sheetData>
    <row r="2" spans="1:38" ht="18" x14ac:dyDescent="0.35">
      <c r="C2" s="26" t="s">
        <v>29</v>
      </c>
      <c r="D2" s="26"/>
      <c r="E2" s="26"/>
    </row>
    <row r="3" spans="1:38" x14ac:dyDescent="0.3">
      <c r="B3" s="1" t="s">
        <v>30</v>
      </c>
    </row>
    <row r="4" spans="1:38" x14ac:dyDescent="0.3">
      <c r="B4" s="4"/>
      <c r="F4" s="19" t="s">
        <v>33</v>
      </c>
      <c r="G4" s="20">
        <f>G9+G12+G16+G19+G22+G24</f>
        <v>100</v>
      </c>
    </row>
    <row r="5" spans="1:38" x14ac:dyDescent="0.3">
      <c r="B5" s="1" t="s">
        <v>31</v>
      </c>
    </row>
    <row r="6" spans="1:38" ht="48" customHeight="1" x14ac:dyDescent="0.3">
      <c r="B6" s="5"/>
    </row>
    <row r="8" spans="1:38" ht="144" x14ac:dyDescent="0.3">
      <c r="A8" s="6"/>
      <c r="B8" s="7" t="s">
        <v>25</v>
      </c>
      <c r="C8" s="7" t="s">
        <v>26</v>
      </c>
      <c r="D8" s="8" t="s">
        <v>32</v>
      </c>
      <c r="E8" s="9" t="s">
        <v>27</v>
      </c>
      <c r="F8" s="21" t="s">
        <v>34</v>
      </c>
      <c r="G8" s="22" t="s">
        <v>28</v>
      </c>
      <c r="H8" s="6"/>
    </row>
    <row r="9" spans="1:38" s="12" customFormat="1" ht="42.6" customHeight="1" x14ac:dyDescent="0.3">
      <c r="A9" s="10"/>
      <c r="B9" s="11" t="s">
        <v>11</v>
      </c>
      <c r="C9" s="10"/>
      <c r="D9" s="10"/>
      <c r="E9" s="11"/>
      <c r="F9" s="23"/>
      <c r="G9" s="24">
        <f>G10+G11</f>
        <v>10</v>
      </c>
      <c r="H9" s="1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45" customHeight="1" x14ac:dyDescent="0.3">
      <c r="A10" s="6"/>
      <c r="B10" s="13" t="s">
        <v>0</v>
      </c>
      <c r="C10" s="14" t="s">
        <v>17</v>
      </c>
      <c r="D10" s="6"/>
      <c r="E10" s="15">
        <v>1</v>
      </c>
      <c r="F10" s="25">
        <v>1</v>
      </c>
      <c r="G10" s="25" t="str">
        <f>IF(E10=0,"0",IF(E10&gt;=F10,"5"))</f>
        <v>5</v>
      </c>
      <c r="H10" s="6"/>
    </row>
    <row r="11" spans="1:38" ht="45" customHeight="1" x14ac:dyDescent="0.3">
      <c r="A11" s="6"/>
      <c r="B11" s="13" t="s">
        <v>1</v>
      </c>
      <c r="C11" s="14" t="s">
        <v>18</v>
      </c>
      <c r="D11" s="6"/>
      <c r="E11" s="15">
        <v>1</v>
      </c>
      <c r="F11" s="25">
        <v>1</v>
      </c>
      <c r="G11" s="25" t="str">
        <f>IF(E11=0,"0",IF(E11&gt;=F11,"5"))</f>
        <v>5</v>
      </c>
      <c r="H11" s="6"/>
    </row>
    <row r="12" spans="1:38" s="12" customFormat="1" ht="45" customHeight="1" x14ac:dyDescent="0.3">
      <c r="A12" s="10"/>
      <c r="B12" s="16" t="s">
        <v>12</v>
      </c>
      <c r="C12" s="17"/>
      <c r="D12" s="10"/>
      <c r="E12" s="11"/>
      <c r="F12" s="23"/>
      <c r="G12" s="24">
        <f>G13+G14+G15</f>
        <v>30</v>
      </c>
      <c r="H12" s="10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45" customHeight="1" x14ac:dyDescent="0.3">
      <c r="A13" s="6"/>
      <c r="B13" s="13" t="s">
        <v>3</v>
      </c>
      <c r="C13" s="14" t="s">
        <v>19</v>
      </c>
      <c r="D13" s="6"/>
      <c r="E13" s="15">
        <v>5</v>
      </c>
      <c r="F13" s="25">
        <v>4.5</v>
      </c>
      <c r="G13" s="25" t="str">
        <f>IF(E13&lt;F13,"0",IF(E13=F13,"5",IF(E13&gt;F13,"10")))</f>
        <v>10</v>
      </c>
      <c r="H13" s="6"/>
    </row>
    <row r="14" spans="1:38" ht="45" customHeight="1" x14ac:dyDescent="0.3">
      <c r="A14" s="6"/>
      <c r="B14" s="13" t="s">
        <v>4</v>
      </c>
      <c r="C14" s="14" t="s">
        <v>20</v>
      </c>
      <c r="D14" s="6"/>
      <c r="E14" s="15">
        <v>4</v>
      </c>
      <c r="F14" s="25">
        <v>3</v>
      </c>
      <c r="G14" s="25" t="str">
        <f t="shared" ref="G14:G15" si="0">IF(E14=0,"0",IF(E14=1,"1",IF(E14=2,"2",IF(E14=F14,"5",IF(E14&gt;F14,"10")))))</f>
        <v>10</v>
      </c>
      <c r="H14" s="6"/>
    </row>
    <row r="15" spans="1:38" ht="45" customHeight="1" x14ac:dyDescent="0.3">
      <c r="A15" s="6"/>
      <c r="B15" s="13" t="s">
        <v>2</v>
      </c>
      <c r="C15" s="14" t="s">
        <v>20</v>
      </c>
      <c r="D15" s="6"/>
      <c r="E15" s="15">
        <v>4</v>
      </c>
      <c r="F15" s="25">
        <v>3</v>
      </c>
      <c r="G15" s="25" t="str">
        <f t="shared" si="0"/>
        <v>10</v>
      </c>
      <c r="H15" s="6"/>
    </row>
    <row r="16" spans="1:38" s="12" customFormat="1" ht="45" customHeight="1" x14ac:dyDescent="0.3">
      <c r="A16" s="10"/>
      <c r="B16" s="16" t="s">
        <v>13</v>
      </c>
      <c r="C16" s="17"/>
      <c r="D16" s="10"/>
      <c r="E16" s="11"/>
      <c r="F16" s="23"/>
      <c r="G16" s="24">
        <f>G17+G18</f>
        <v>20</v>
      </c>
      <c r="H16" s="10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45" customHeight="1" x14ac:dyDescent="0.3">
      <c r="A17" s="6"/>
      <c r="B17" s="13" t="s">
        <v>5</v>
      </c>
      <c r="C17" s="14" t="s">
        <v>20</v>
      </c>
      <c r="D17" s="6"/>
      <c r="E17" s="15">
        <v>4</v>
      </c>
      <c r="F17" s="25">
        <v>3</v>
      </c>
      <c r="G17" s="25" t="str">
        <f>IF(E17=0,"0",IF(E17=1,"3",IF(E17=2,"5",IF(E17=F17,"7",IF(E17&gt;F17,"10")))))</f>
        <v>10</v>
      </c>
      <c r="H17" s="6"/>
    </row>
    <row r="18" spans="1:38" ht="45" customHeight="1" x14ac:dyDescent="0.3">
      <c r="A18" s="6"/>
      <c r="B18" s="13" t="s">
        <v>6</v>
      </c>
      <c r="C18" s="14" t="s">
        <v>20</v>
      </c>
      <c r="D18" s="6"/>
      <c r="E18" s="15">
        <v>4</v>
      </c>
      <c r="F18" s="25">
        <v>3</v>
      </c>
      <c r="G18" s="25" t="str">
        <f>IF(E18=0,"0",IF(E18=1,"3",IF(E18=2,"5",IF(E18=F18,"7",IF(E18&gt;F18,"10")))))</f>
        <v>10</v>
      </c>
      <c r="H18" s="6"/>
    </row>
    <row r="19" spans="1:38" s="12" customFormat="1" ht="45" customHeight="1" x14ac:dyDescent="0.3">
      <c r="A19" s="10"/>
      <c r="B19" s="16" t="s">
        <v>14</v>
      </c>
      <c r="C19" s="17"/>
      <c r="D19" s="10"/>
      <c r="E19" s="11"/>
      <c r="F19" s="23"/>
      <c r="G19" s="24">
        <f>G20+G21</f>
        <v>20</v>
      </c>
      <c r="H19" s="10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ht="45" customHeight="1" x14ac:dyDescent="0.3">
      <c r="A20" s="6"/>
      <c r="B20" s="13" t="s">
        <v>8</v>
      </c>
      <c r="C20" s="14" t="s">
        <v>22</v>
      </c>
      <c r="D20" s="6"/>
      <c r="E20" s="15">
        <v>1</v>
      </c>
      <c r="F20" s="25">
        <v>1</v>
      </c>
      <c r="G20" s="25" t="str">
        <f>IF(E20=0,"0",IF(E20&gt;=F20,"10"))</f>
        <v>10</v>
      </c>
      <c r="H20" s="6"/>
    </row>
    <row r="21" spans="1:38" ht="45" customHeight="1" x14ac:dyDescent="0.3">
      <c r="A21" s="6"/>
      <c r="B21" s="13" t="s">
        <v>7</v>
      </c>
      <c r="C21" s="14" t="s">
        <v>21</v>
      </c>
      <c r="D21" s="6"/>
      <c r="E21" s="15">
        <v>2</v>
      </c>
      <c r="F21" s="25">
        <v>1</v>
      </c>
      <c r="G21" s="25" t="str">
        <f>IF(E21=0,"0",IF(E21=F21,"5",IF(E21&gt;F21,"10")))</f>
        <v>10</v>
      </c>
      <c r="H21" s="6"/>
    </row>
    <row r="22" spans="1:38" s="12" customFormat="1" ht="45" customHeight="1" x14ac:dyDescent="0.3">
      <c r="A22" s="10"/>
      <c r="B22" s="18" t="s">
        <v>15</v>
      </c>
      <c r="C22" s="17"/>
      <c r="D22" s="10"/>
      <c r="E22" s="11"/>
      <c r="F22" s="23"/>
      <c r="G22" s="24" t="str">
        <f>G23</f>
        <v>10</v>
      </c>
      <c r="H22" s="10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ht="45" customHeight="1" x14ac:dyDescent="0.3">
      <c r="A23" s="6"/>
      <c r="B23" s="13" t="s">
        <v>9</v>
      </c>
      <c r="C23" s="14" t="s">
        <v>23</v>
      </c>
      <c r="D23" s="6"/>
      <c r="E23" s="15">
        <v>1</v>
      </c>
      <c r="F23" s="25">
        <v>1</v>
      </c>
      <c r="G23" s="25" t="str">
        <f>IF(E23=0,"0",IF(E23&gt;=F23,"10"))</f>
        <v>10</v>
      </c>
      <c r="H23" s="6"/>
    </row>
    <row r="24" spans="1:38" s="12" customFormat="1" ht="45" customHeight="1" x14ac:dyDescent="0.3">
      <c r="A24" s="10"/>
      <c r="B24" s="16" t="s">
        <v>16</v>
      </c>
      <c r="C24" s="17"/>
      <c r="D24" s="10"/>
      <c r="E24" s="11"/>
      <c r="F24" s="23"/>
      <c r="G24" s="24">
        <f>G25+G26</f>
        <v>10</v>
      </c>
      <c r="H24" s="10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45" customHeight="1" x14ac:dyDescent="0.3">
      <c r="A25" s="6"/>
      <c r="B25" s="13" t="s">
        <v>24</v>
      </c>
      <c r="C25" s="14" t="s">
        <v>21</v>
      </c>
      <c r="D25" s="6"/>
      <c r="E25" s="15">
        <v>3</v>
      </c>
      <c r="F25" s="25">
        <v>3</v>
      </c>
      <c r="G25" s="25" t="str">
        <f>IF(E25=0,"0",IF(E25=1,"1",IF(E25=2,"2",IF(E25&gt;=F25,"5"))))</f>
        <v>5</v>
      </c>
      <c r="H25" s="6"/>
    </row>
    <row r="26" spans="1:38" ht="45" customHeight="1" x14ac:dyDescent="0.3">
      <c r="A26" s="6"/>
      <c r="B26" s="13" t="s">
        <v>10</v>
      </c>
      <c r="C26" s="14" t="s">
        <v>21</v>
      </c>
      <c r="D26" s="6"/>
      <c r="E26" s="15">
        <v>2</v>
      </c>
      <c r="F26" s="25">
        <v>1</v>
      </c>
      <c r="G26" s="25" t="str">
        <f>IF(E26=0,"0",IF(E26&gt;=F26,"5"))</f>
        <v>5</v>
      </c>
      <c r="H26" s="6"/>
    </row>
  </sheetData>
  <sheetProtection algorithmName="SHA-512" hashValue="n9Uk6dsdlujyXlNEVy5IdUfZcmfLkC8qkWCtv2CLfCMtDbIq4KkgmAQX12WzMcs0ieZO71VOWfIp6rM8u6q+eg==" saltValue="hktEiiW6hTIh7qqjl7fz6g==" spinCount="100000" sheet="1" objects="1" scenarios="1"/>
  <mergeCells count="1">
    <mergeCell ref="C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2023-06-01T12:38:19Z</dcterms:modified>
</cp:coreProperties>
</file>